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firstSheet="1" activeTab="1"/>
  </bookViews>
  <sheets>
    <sheet name="表八" sheetId="8" state="hidden" r:id="rId1"/>
    <sheet name="省-按报告汇总-同比下降" sheetId="15" r:id="rId2"/>
    <sheet name="省、市同比下降" sheetId="12" state="hidden" r:id="rId3"/>
  </sheets>
  <definedNames>
    <definedName name="_xlnm._FilterDatabase" localSheetId="1" hidden="1">'省-按报告汇总-同比下降'!$A$3:$G$15</definedName>
  </definedNames>
  <calcPr calcId="144525"/>
</workbook>
</file>

<file path=xl/sharedStrings.xml><?xml version="1.0" encoding="utf-8"?>
<sst xmlns="http://schemas.openxmlformats.org/spreadsheetml/2006/main" count="147" uniqueCount="70">
  <si>
    <t>贷款贴息</t>
  </si>
  <si>
    <t>文号</t>
  </si>
  <si>
    <t>企业名称</t>
  </si>
  <si>
    <t>取报告</t>
  </si>
  <si>
    <t>盖章</t>
  </si>
  <si>
    <t>收款</t>
  </si>
  <si>
    <t>发票</t>
  </si>
  <si>
    <t>综审23号</t>
  </si>
  <si>
    <t>山西源源醋业股份有限公司</t>
  </si>
  <si>
    <t>省、市</t>
  </si>
  <si>
    <t>综审24号</t>
  </si>
  <si>
    <t>山西绿洲纺织有限责任公司</t>
  </si>
  <si>
    <t>综审25号</t>
  </si>
  <si>
    <t>山西禹珈豪丝业股份有限公司</t>
  </si>
  <si>
    <t>综审26号</t>
  </si>
  <si>
    <t>山西征弘食品股份有限公司</t>
  </si>
  <si>
    <t>专票</t>
  </si>
  <si>
    <t>综审27号</t>
  </si>
  <si>
    <t>阳城县佳美茧丝有限责任公司</t>
  </si>
  <si>
    <t>综审28号</t>
  </si>
  <si>
    <t>山西析城山土特产开发股份有限公司</t>
  </si>
  <si>
    <t>综审29号</t>
  </si>
  <si>
    <t>阳城县香山养鸡场（普通合伙）</t>
  </si>
  <si>
    <t>综审30号</t>
  </si>
  <si>
    <t>山西花烂漫土特产品开发有限公司</t>
  </si>
  <si>
    <t>市</t>
  </si>
  <si>
    <t>综审31号</t>
  </si>
  <si>
    <t>阳城县永丰源制丝有限公司</t>
  </si>
  <si>
    <t>综审32号</t>
  </si>
  <si>
    <t>阳城县犇犇养殖有限公司</t>
  </si>
  <si>
    <t>综审33号</t>
  </si>
  <si>
    <t>山西惠隆食品有限公司</t>
  </si>
  <si>
    <t>综审34号</t>
  </si>
  <si>
    <t>晋城市绿野生态农业股份有限公司</t>
  </si>
  <si>
    <t>综审35号</t>
  </si>
  <si>
    <t>山西葚天酒业有限公司</t>
  </si>
  <si>
    <t>综审36号</t>
  </si>
  <si>
    <t>晋城市微时代科技股份有限公司</t>
  </si>
  <si>
    <t>综审37号</t>
  </si>
  <si>
    <t>晋城圣鑫农业开发有限公司</t>
  </si>
  <si>
    <t>综审38号</t>
  </si>
  <si>
    <t>山西建亨牧业开发有限公司</t>
  </si>
  <si>
    <t>综审39号</t>
  </si>
  <si>
    <t>山西鹿鸣谷旅游开发有限公司</t>
  </si>
  <si>
    <t>综审40号</t>
  </si>
  <si>
    <t>山西鹿鸣谷农业科技有限公司</t>
  </si>
  <si>
    <t>金额小</t>
  </si>
  <si>
    <t>阳城县三利珍农业综合开发股份有限公司</t>
  </si>
  <si>
    <t>个人贷款</t>
  </si>
  <si>
    <t>阳城县军鹏牧业有限公司</t>
  </si>
  <si>
    <t>阳城县马坡青青牧业有限公司</t>
  </si>
  <si>
    <t>2026年阳城县省级农业产业化重点龙头企业贷款拟贴息情况表</t>
  </si>
  <si>
    <t>单位：元</t>
  </si>
  <si>
    <t>序号</t>
  </si>
  <si>
    <t>本金</t>
  </si>
  <si>
    <t>归还本金</t>
  </si>
  <si>
    <t>归还后本金</t>
  </si>
  <si>
    <t>账面实际支付利息</t>
  </si>
  <si>
    <t>按标准核算的          贴息金额</t>
  </si>
  <si>
    <t>同比下降后                拟贴息金额</t>
  </si>
  <si>
    <t>阳城香山禽业有限公司</t>
  </si>
  <si>
    <t>晋城市晋岳文化旅游开发有限公司</t>
  </si>
  <si>
    <t>合计</t>
  </si>
  <si>
    <t>2024年农业产业化省、市级重点龙头企业贷款贴息扶持资金汇总表</t>
  </si>
  <si>
    <t>类别</t>
  </si>
  <si>
    <t>市级拟贴息</t>
  </si>
  <si>
    <t>省级拟贴息</t>
  </si>
  <si>
    <t>贴息合计</t>
  </si>
  <si>
    <t>同比下降</t>
  </si>
  <si>
    <t>个人贷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</si>
</sst>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15" borderId="0">
      <alignment vertical="center"/>
    </xf>
    <xf numFmtId="0" fontId="14" fillId="22" borderId="0">
      <alignment vertical="center"/>
    </xf>
    <xf numFmtId="0" fontId="14" fillId="21" borderId="0">
      <alignment vertical="center"/>
    </xf>
    <xf numFmtId="0" fontId="15" fillId="17" borderId="0">
      <alignment vertical="center"/>
    </xf>
    <xf numFmtId="0" fontId="15" fillId="24" borderId="0">
      <alignment vertical="center"/>
    </xf>
    <xf numFmtId="0" fontId="14" fillId="26" borderId="0">
      <alignment vertical="center"/>
    </xf>
    <xf numFmtId="0" fontId="15" fillId="25" borderId="0">
      <alignment vertical="center"/>
    </xf>
    <xf numFmtId="0" fontId="15" fillId="13" borderId="0">
      <alignment vertical="center"/>
    </xf>
    <xf numFmtId="0" fontId="14" fillId="0" borderId="0">
      <alignment vertical="center"/>
    </xf>
    <xf numFmtId="0" fontId="15" fillId="20" borderId="0">
      <alignment vertical="center"/>
    </xf>
    <xf numFmtId="0" fontId="14" fillId="18" borderId="0">
      <alignment vertical="center"/>
    </xf>
    <xf numFmtId="0" fontId="14" fillId="23" borderId="0">
      <alignment vertical="center"/>
    </xf>
    <xf numFmtId="0" fontId="14" fillId="27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19" borderId="13">
      <alignment vertical="center"/>
    </xf>
    <xf numFmtId="0" fontId="29" fillId="0" borderId="10">
      <alignment vertical="center"/>
    </xf>
    <xf numFmtId="0" fontId="30" fillId="28" borderId="14">
      <alignment vertical="center"/>
    </xf>
    <xf numFmtId="0" fontId="31" fillId="0" borderId="0">
      <alignment vertical="center"/>
    </xf>
    <xf numFmtId="0" fontId="32" fillId="30" borderId="15">
      <alignment vertical="center"/>
    </xf>
    <xf numFmtId="0" fontId="14" fillId="12" borderId="0">
      <alignment vertical="center"/>
    </xf>
    <xf numFmtId="0" fontId="14" fillId="32" borderId="0">
      <alignment vertical="center"/>
    </xf>
    <xf numFmtId="42" fontId="0" fillId="0" borderId="0">
      <alignment vertical="center"/>
    </xf>
    <xf numFmtId="0" fontId="20" fillId="0" borderId="12">
      <alignment vertical="center"/>
    </xf>
    <xf numFmtId="0" fontId="33" fillId="0" borderId="0">
      <alignment vertical="center"/>
    </xf>
    <xf numFmtId="0" fontId="34" fillId="30" borderId="14">
      <alignment vertical="center"/>
    </xf>
    <xf numFmtId="0" fontId="15" fillId="31" borderId="0">
      <alignment vertical="center"/>
    </xf>
    <xf numFmtId="41" fontId="0" fillId="0" borderId="0">
      <alignment vertical="center"/>
    </xf>
    <xf numFmtId="0" fontId="15" fillId="16" borderId="0">
      <alignment vertical="center"/>
    </xf>
    <xf numFmtId="0" fontId="23" fillId="10" borderId="11">
      <alignment vertical="center"/>
    </xf>
    <xf numFmtId="0" fontId="24" fillId="14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2" fillId="0" borderId="1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21" fillId="0" borderId="9">
      <alignment vertical="center"/>
    </xf>
    <xf numFmtId="0" fontId="18" fillId="0" borderId="0"/>
    <xf numFmtId="0" fontId="14" fillId="8" borderId="0">
      <alignment vertical="center"/>
    </xf>
    <xf numFmtId="0" fontId="14" fillId="29" borderId="0">
      <alignment vertical="center"/>
    </xf>
    <xf numFmtId="0" fontId="15" fillId="11" borderId="0">
      <alignment vertical="center"/>
    </xf>
    <xf numFmtId="0" fontId="17" fillId="0" borderId="8">
      <alignment vertical="center"/>
    </xf>
    <xf numFmtId="0" fontId="15" fillId="7" borderId="0">
      <alignment vertical="center"/>
    </xf>
    <xf numFmtId="0" fontId="19" fillId="9" borderId="0">
      <alignment vertical="center"/>
    </xf>
    <xf numFmtId="0" fontId="14" fillId="6" borderId="0">
      <alignment vertical="center"/>
    </xf>
    <xf numFmtId="0" fontId="25" fillId="0" borderId="0">
      <alignment vertical="center"/>
    </xf>
    <xf numFmtId="0" fontId="16" fillId="5" borderId="0">
      <alignment vertical="center"/>
    </xf>
    <xf numFmtId="0" fontId="15" fillId="4" borderId="0">
      <alignment vertical="center"/>
    </xf>
    <xf numFmtId="0" fontId="15" fillId="3" borderId="0">
      <alignment vertical="center"/>
    </xf>
    <xf numFmtId="0" fontId="14" fillId="2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140" zoomScaleNormal="140" topLeftCell="A2" workbookViewId="0">
      <selection activeCell="G6" sqref="G6"/>
    </sheetView>
  </sheetViews>
  <sheetFormatPr defaultColWidth="9" defaultRowHeight="14.25" customHeight="1" outlineLevelCol="7"/>
  <cols>
    <col min="1" max="1" width="14.7833333333333" customWidth="1"/>
    <col min="2" max="2" width="39.3" style="41" customWidth="1"/>
  </cols>
  <sheetData>
    <row r="1" ht="45" customHeight="1" spans="1:2">
      <c r="A1" s="42" t="s">
        <v>0</v>
      </c>
      <c r="B1" s="43"/>
    </row>
    <row r="2" ht="22" customHeight="1" spans="1:7">
      <c r="A2" s="44"/>
      <c r="B2" s="45"/>
      <c r="C2" s="46"/>
      <c r="D2" s="46"/>
      <c r="E2" s="46"/>
      <c r="F2" s="53"/>
      <c r="G2" s="53"/>
    </row>
    <row r="3" ht="46" customHeight="1" spans="1:7">
      <c r="A3" s="47" t="s">
        <v>1</v>
      </c>
      <c r="B3" s="48" t="s">
        <v>2</v>
      </c>
      <c r="D3" t="s">
        <v>3</v>
      </c>
      <c r="E3" t="s">
        <v>4</v>
      </c>
      <c r="F3" t="s">
        <v>5</v>
      </c>
      <c r="G3" t="s">
        <v>6</v>
      </c>
    </row>
    <row r="4" ht="28" customHeight="1" spans="1:3">
      <c r="A4" s="49" t="s">
        <v>7</v>
      </c>
      <c r="B4" s="50" t="s">
        <v>8</v>
      </c>
      <c r="C4" t="s">
        <v>9</v>
      </c>
    </row>
    <row r="5" ht="28" customHeight="1" spans="1:3">
      <c r="A5" s="49" t="s">
        <v>10</v>
      </c>
      <c r="B5" s="50" t="s">
        <v>11</v>
      </c>
      <c r="C5" t="s">
        <v>9</v>
      </c>
    </row>
    <row r="6" ht="27" customHeight="1" spans="1:3">
      <c r="A6" s="49" t="s">
        <v>12</v>
      </c>
      <c r="B6" s="50" t="s">
        <v>13</v>
      </c>
      <c r="C6" t="s">
        <v>9</v>
      </c>
    </row>
    <row r="7" ht="28" customHeight="1" spans="1:7">
      <c r="A7" s="49" t="s">
        <v>14</v>
      </c>
      <c r="B7" s="51" t="s">
        <v>15</v>
      </c>
      <c r="C7" t="s">
        <v>9</v>
      </c>
      <c r="F7" s="39">
        <v>25000</v>
      </c>
      <c r="G7" s="39" t="s">
        <v>16</v>
      </c>
    </row>
    <row r="8" s="39" customFormat="1" ht="26" customHeight="1" spans="1:8">
      <c r="A8" s="49" t="s">
        <v>17</v>
      </c>
      <c r="B8" s="50" t="s">
        <v>18</v>
      </c>
      <c r="C8" t="s">
        <v>9</v>
      </c>
      <c r="F8" s="39">
        <v>6500</v>
      </c>
      <c r="G8" s="39" t="s">
        <v>16</v>
      </c>
      <c r="H8"/>
    </row>
    <row r="9" ht="28" customHeight="1" spans="1:3">
      <c r="A9" s="49" t="s">
        <v>19</v>
      </c>
      <c r="B9" s="50" t="s">
        <v>20</v>
      </c>
      <c r="C9" t="s">
        <v>9</v>
      </c>
    </row>
    <row r="10" ht="28" customHeight="1" spans="1:3">
      <c r="A10" s="49" t="s">
        <v>21</v>
      </c>
      <c r="B10" s="52" t="s">
        <v>22</v>
      </c>
      <c r="C10" t="s">
        <v>9</v>
      </c>
    </row>
    <row r="11" ht="28" customHeight="1" spans="1:3">
      <c r="A11" s="49" t="s">
        <v>23</v>
      </c>
      <c r="B11" s="52" t="s">
        <v>24</v>
      </c>
      <c r="C11" t="s">
        <v>25</v>
      </c>
    </row>
    <row r="12" ht="29" customHeight="1" spans="1:3">
      <c r="A12" s="49" t="s">
        <v>26</v>
      </c>
      <c r="B12" s="50" t="s">
        <v>27</v>
      </c>
      <c r="C12" t="s">
        <v>25</v>
      </c>
    </row>
    <row r="13" ht="26" customHeight="1" spans="1:3">
      <c r="A13" s="49" t="s">
        <v>28</v>
      </c>
      <c r="B13" s="51" t="s">
        <v>29</v>
      </c>
      <c r="C13" t="s">
        <v>25</v>
      </c>
    </row>
    <row r="14" ht="28" customHeight="1" spans="1:3">
      <c r="A14" s="49" t="s">
        <v>30</v>
      </c>
      <c r="B14" s="52" t="s">
        <v>31</v>
      </c>
      <c r="C14" t="s">
        <v>25</v>
      </c>
    </row>
    <row r="15" ht="28" customHeight="1" spans="1:3">
      <c r="A15" s="49" t="s">
        <v>32</v>
      </c>
      <c r="B15" s="50" t="s">
        <v>33</v>
      </c>
      <c r="C15" t="s">
        <v>25</v>
      </c>
    </row>
    <row r="16" ht="28" customHeight="1" spans="1:3">
      <c r="A16" s="49" t="s">
        <v>34</v>
      </c>
      <c r="B16" s="52" t="s">
        <v>35</v>
      </c>
      <c r="C16" t="s">
        <v>25</v>
      </c>
    </row>
    <row r="17" s="40" customFormat="1" ht="29" customHeight="1" spans="1:3">
      <c r="A17" s="49" t="s">
        <v>36</v>
      </c>
      <c r="B17" s="50" t="s">
        <v>37</v>
      </c>
      <c r="C17" t="s">
        <v>25</v>
      </c>
    </row>
    <row r="18" ht="28" customHeight="1" spans="1:3">
      <c r="A18" s="49" t="s">
        <v>38</v>
      </c>
      <c r="B18" s="50" t="s">
        <v>39</v>
      </c>
      <c r="C18" t="s">
        <v>25</v>
      </c>
    </row>
    <row r="19" ht="26" customHeight="1" spans="1:3">
      <c r="A19" s="49" t="s">
        <v>40</v>
      </c>
      <c r="B19" s="50" t="s">
        <v>41</v>
      </c>
      <c r="C19" t="s">
        <v>25</v>
      </c>
    </row>
    <row r="20" ht="28" customHeight="1" spans="1:3">
      <c r="A20" s="49" t="s">
        <v>42</v>
      </c>
      <c r="B20" s="50" t="s">
        <v>43</v>
      </c>
      <c r="C20" t="s">
        <v>25</v>
      </c>
    </row>
    <row r="21" ht="28" customHeight="1" spans="1:3">
      <c r="A21" s="49" t="s">
        <v>44</v>
      </c>
      <c r="B21" s="50" t="s">
        <v>45</v>
      </c>
      <c r="C21" t="s">
        <v>25</v>
      </c>
    </row>
    <row r="24" ht="31" customHeight="1" spans="1:2">
      <c r="A24" s="49" t="s">
        <v>46</v>
      </c>
      <c r="B24" s="49" t="s">
        <v>47</v>
      </c>
    </row>
    <row r="25" s="39" customFormat="1" ht="26" customHeight="1" spans="1:2">
      <c r="A25" s="49" t="s">
        <v>48</v>
      </c>
      <c r="B25" s="51" t="s">
        <v>49</v>
      </c>
    </row>
    <row r="26" ht="28" customHeight="1" spans="1:2">
      <c r="A26" s="49" t="s">
        <v>48</v>
      </c>
      <c r="B26" s="50" t="s">
        <v>50</v>
      </c>
    </row>
  </sheetData>
  <mergeCells count="2">
    <mergeCell ref="A1:B1"/>
    <mergeCell ref="F2:G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30" zoomScaleNormal="130" workbookViewId="0">
      <pane ySplit="3" topLeftCell="A4" activePane="bottomLeft" state="frozen"/>
      <selection/>
      <selection pane="bottomLeft" activeCell="K6" sqref="K6"/>
    </sheetView>
  </sheetViews>
  <sheetFormatPr defaultColWidth="9" defaultRowHeight="29" customHeight="1" outlineLevelCol="7"/>
  <cols>
    <col min="1" max="1" width="5.48333333333333" style="5" customWidth="1"/>
    <col min="2" max="2" width="27.975" style="6" customWidth="1"/>
    <col min="3" max="5" width="17.2666666666667" style="7" customWidth="1"/>
    <col min="6" max="8" width="15.775" style="7" customWidth="1"/>
    <col min="9" max="16384" width="9" style="8"/>
  </cols>
  <sheetData>
    <row r="1" customHeight="1" spans="1:8">
      <c r="A1" s="9" t="s">
        <v>51</v>
      </c>
      <c r="B1" s="9"/>
      <c r="C1" s="9"/>
      <c r="D1" s="9"/>
      <c r="E1" s="9"/>
      <c r="F1" s="9"/>
      <c r="G1" s="9"/>
      <c r="H1" s="9"/>
    </row>
    <row r="2" customHeight="1" spans="1:8">
      <c r="A2" s="33"/>
      <c r="B2" s="33"/>
      <c r="C2" s="33"/>
      <c r="D2" s="33"/>
      <c r="E2" s="33"/>
      <c r="F2" s="33"/>
      <c r="G2" s="33"/>
      <c r="H2" s="35" t="s">
        <v>52</v>
      </c>
    </row>
    <row r="3" s="1" customFormat="1" customHeight="1" spans="1:8">
      <c r="A3" s="18" t="s">
        <v>53</v>
      </c>
      <c r="B3" s="34" t="s">
        <v>2</v>
      </c>
      <c r="C3" s="20" t="s">
        <v>54</v>
      </c>
      <c r="D3" s="20" t="s">
        <v>55</v>
      </c>
      <c r="E3" s="20" t="s">
        <v>56</v>
      </c>
      <c r="F3" s="36" t="s">
        <v>57</v>
      </c>
      <c r="G3" s="37" t="s">
        <v>58</v>
      </c>
      <c r="H3" s="38" t="s">
        <v>59</v>
      </c>
    </row>
    <row r="4" s="2" customFormat="1" customHeight="1" spans="1:8">
      <c r="A4" s="18">
        <v>1</v>
      </c>
      <c r="B4" s="19" t="s">
        <v>11</v>
      </c>
      <c r="C4" s="20">
        <v>200000000</v>
      </c>
      <c r="D4" s="20">
        <v>60000000</v>
      </c>
      <c r="E4" s="20">
        <f t="shared" ref="E4:E14" si="0">C4-D4</f>
        <v>140000000</v>
      </c>
      <c r="F4" s="20">
        <v>1358420.97</v>
      </c>
      <c r="G4" s="20">
        <v>600000</v>
      </c>
      <c r="H4" s="17">
        <f>ROUND(699988.2/1087913.28*G4,2)</f>
        <v>386053.68</v>
      </c>
    </row>
    <row r="5" s="1" customFormat="1" customHeight="1" spans="1:8">
      <c r="A5" s="18">
        <v>2</v>
      </c>
      <c r="B5" s="19" t="s">
        <v>13</v>
      </c>
      <c r="C5" s="20">
        <v>35880000</v>
      </c>
      <c r="D5" s="20">
        <v>10440000</v>
      </c>
      <c r="E5" s="20">
        <f t="shared" si="0"/>
        <v>25440000</v>
      </c>
      <c r="F5" s="20">
        <v>168773.93</v>
      </c>
      <c r="G5" s="20">
        <v>136366.42</v>
      </c>
      <c r="H5" s="20">
        <f t="shared" ref="H5:H14" si="1">ROUND(699988.2/1087913.28*G5,2)</f>
        <v>87741.26</v>
      </c>
    </row>
    <row r="6" s="1" customFormat="1" customHeight="1" spans="1:8">
      <c r="A6" s="18">
        <v>3</v>
      </c>
      <c r="B6" s="19" t="s">
        <v>15</v>
      </c>
      <c r="C6" s="20">
        <v>55000000</v>
      </c>
      <c r="D6" s="20">
        <v>13000000</v>
      </c>
      <c r="E6" s="20">
        <f t="shared" si="0"/>
        <v>42000000</v>
      </c>
      <c r="F6" s="20">
        <v>459757.62</v>
      </c>
      <c r="G6" s="20">
        <v>149587.92</v>
      </c>
      <c r="H6" s="20">
        <f t="shared" si="1"/>
        <v>96248.28</v>
      </c>
    </row>
    <row r="7" s="1" customFormat="1" customHeight="1" spans="1:8">
      <c r="A7" s="18">
        <v>4</v>
      </c>
      <c r="B7" s="19" t="s">
        <v>20</v>
      </c>
      <c r="C7" s="20">
        <v>13750000</v>
      </c>
      <c r="D7" s="20">
        <v>2700000</v>
      </c>
      <c r="E7" s="20">
        <f t="shared" si="0"/>
        <v>11050000</v>
      </c>
      <c r="F7" s="20">
        <v>58218.43</v>
      </c>
      <c r="G7" s="20">
        <v>43188.82</v>
      </c>
      <c r="H7" s="20">
        <f t="shared" si="1"/>
        <v>27788.67</v>
      </c>
    </row>
    <row r="8" s="1" customFormat="1" customHeight="1" spans="1:8">
      <c r="A8" s="18">
        <v>5</v>
      </c>
      <c r="B8" s="19" t="s">
        <v>60</v>
      </c>
      <c r="C8" s="20">
        <v>9000000</v>
      </c>
      <c r="D8" s="20"/>
      <c r="E8" s="20">
        <f t="shared" si="0"/>
        <v>9000000</v>
      </c>
      <c r="F8" s="20">
        <v>78890</v>
      </c>
      <c r="G8" s="20">
        <v>53475</v>
      </c>
      <c r="H8" s="20">
        <f t="shared" si="1"/>
        <v>34407.03</v>
      </c>
    </row>
    <row r="9" s="1" customFormat="1" customHeight="1" spans="1:8">
      <c r="A9" s="18">
        <v>6</v>
      </c>
      <c r="B9" s="19" t="s">
        <v>8</v>
      </c>
      <c r="C9" s="20">
        <v>41800000</v>
      </c>
      <c r="D9" s="20">
        <v>7000000</v>
      </c>
      <c r="E9" s="20">
        <f t="shared" si="0"/>
        <v>34800000</v>
      </c>
      <c r="F9" s="20">
        <v>454950.01</v>
      </c>
      <c r="G9" s="20">
        <v>38879.17</v>
      </c>
      <c r="H9" s="20">
        <f t="shared" si="1"/>
        <v>25015.74</v>
      </c>
    </row>
    <row r="10" s="1" customFormat="1" customHeight="1" spans="1:8">
      <c r="A10" s="18">
        <v>7</v>
      </c>
      <c r="B10" s="19" t="s">
        <v>35</v>
      </c>
      <c r="C10" s="20">
        <v>13000000</v>
      </c>
      <c r="D10" s="20"/>
      <c r="E10" s="20">
        <f t="shared" si="0"/>
        <v>13000000</v>
      </c>
      <c r="F10" s="20">
        <v>106963.34</v>
      </c>
      <c r="G10" s="20">
        <v>27621.01</v>
      </c>
      <c r="H10" s="20">
        <f t="shared" si="1"/>
        <v>17771.99</v>
      </c>
    </row>
    <row r="11" s="1" customFormat="1" customHeight="1" spans="1:8">
      <c r="A11" s="18">
        <v>8</v>
      </c>
      <c r="B11" s="19" t="s">
        <v>33</v>
      </c>
      <c r="C11" s="20">
        <v>17800000</v>
      </c>
      <c r="D11" s="20">
        <v>7400000</v>
      </c>
      <c r="E11" s="20">
        <f t="shared" si="0"/>
        <v>10400000</v>
      </c>
      <c r="F11" s="20">
        <v>95474.02</v>
      </c>
      <c r="G11" s="20">
        <v>18340</v>
      </c>
      <c r="H11" s="20">
        <f t="shared" si="1"/>
        <v>11800.37</v>
      </c>
    </row>
    <row r="12" s="1" customFormat="1" customHeight="1" spans="1:8">
      <c r="A12" s="18">
        <v>9</v>
      </c>
      <c r="B12" s="19" t="s">
        <v>61</v>
      </c>
      <c r="C12" s="20">
        <v>3350000</v>
      </c>
      <c r="D12" s="20">
        <v>800000</v>
      </c>
      <c r="E12" s="20">
        <f t="shared" si="0"/>
        <v>2550000</v>
      </c>
      <c r="F12" s="20">
        <v>19702.5</v>
      </c>
      <c r="G12" s="20">
        <v>9242.3</v>
      </c>
      <c r="H12" s="20">
        <f t="shared" si="1"/>
        <v>5946.71</v>
      </c>
    </row>
    <row r="13" s="1" customFormat="1" customHeight="1" spans="1:8">
      <c r="A13" s="18">
        <v>10</v>
      </c>
      <c r="B13" s="19" t="s">
        <v>45</v>
      </c>
      <c r="C13" s="20">
        <v>5780000</v>
      </c>
      <c r="D13" s="20">
        <v>890000</v>
      </c>
      <c r="E13" s="20">
        <f t="shared" si="0"/>
        <v>4890000</v>
      </c>
      <c r="F13" s="20">
        <v>40359.43</v>
      </c>
      <c r="G13" s="20">
        <v>4697.78</v>
      </c>
      <c r="H13" s="20">
        <f t="shared" si="1"/>
        <v>3022.66</v>
      </c>
    </row>
    <row r="14" s="1" customFormat="1" customHeight="1" spans="1:8">
      <c r="A14" s="18">
        <v>11</v>
      </c>
      <c r="B14" s="19" t="s">
        <v>43</v>
      </c>
      <c r="C14" s="20">
        <v>3537000</v>
      </c>
      <c r="D14" s="20"/>
      <c r="E14" s="20">
        <f t="shared" si="0"/>
        <v>3537000</v>
      </c>
      <c r="F14" s="20">
        <v>31019.41</v>
      </c>
      <c r="G14" s="20">
        <v>6514.86</v>
      </c>
      <c r="H14" s="20">
        <f t="shared" si="1"/>
        <v>4191.81</v>
      </c>
    </row>
    <row r="15" s="4" customFormat="1" customHeight="1" spans="1:8">
      <c r="A15" s="22"/>
      <c r="B15" s="23" t="s">
        <v>62</v>
      </c>
      <c r="C15" s="24">
        <f t="shared" ref="C15:H15" si="2">SUM(C4:C14)</f>
        <v>398897000</v>
      </c>
      <c r="D15" s="24">
        <f t="shared" si="2"/>
        <v>102230000</v>
      </c>
      <c r="E15" s="24">
        <f t="shared" si="2"/>
        <v>296667000</v>
      </c>
      <c r="F15" s="24">
        <f t="shared" si="2"/>
        <v>2872529.66</v>
      </c>
      <c r="G15" s="24">
        <f t="shared" si="2"/>
        <v>1087913.28</v>
      </c>
      <c r="H15" s="24">
        <f t="shared" si="2"/>
        <v>699988.2</v>
      </c>
    </row>
  </sheetData>
  <autoFilter ref="A3:G15">
    <extLst/>
  </autoFilter>
  <mergeCells count="1">
    <mergeCell ref="A1:H1"/>
  </mergeCells>
  <pageMargins left="0.747916666666667" right="0.550694444444444" top="1" bottom="0.747916666666667" header="0.5" footer="0.472222222222222"/>
  <pageSetup paperSize="9" scale="9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B1" workbookViewId="0">
      <selection activeCell="J6" sqref="J6"/>
    </sheetView>
  </sheetViews>
  <sheetFormatPr defaultColWidth="9" defaultRowHeight="24" customHeight="1"/>
  <cols>
    <col min="1" max="1" width="5.48333333333333" style="5" customWidth="1"/>
    <col min="2" max="2" width="6.775" style="5" customWidth="1"/>
    <col min="3" max="3" width="25.9916666666667" style="6" customWidth="1"/>
    <col min="4" max="7" width="15.7" style="7" customWidth="1"/>
    <col min="8" max="11" width="13.7" style="7" customWidth="1"/>
    <col min="12" max="16384" width="9" style="8"/>
  </cols>
  <sheetData>
    <row r="1" customHeight="1" spans="1:11">
      <c r="A1" s="9" t="s">
        <v>63</v>
      </c>
      <c r="B1" s="9"/>
      <c r="C1" s="10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9"/>
      <c r="B2" s="9"/>
      <c r="C2" s="10"/>
      <c r="D2" s="11"/>
      <c r="E2" s="11"/>
      <c r="F2" s="11"/>
      <c r="G2" s="11"/>
      <c r="H2" s="11"/>
      <c r="I2" s="11"/>
      <c r="J2" s="11"/>
      <c r="K2" s="11"/>
    </row>
    <row r="3" s="1" customFormat="1" customHeight="1" spans="1:11">
      <c r="A3" s="12" t="s">
        <v>53</v>
      </c>
      <c r="B3" s="12" t="s">
        <v>64</v>
      </c>
      <c r="C3" s="13" t="s">
        <v>2</v>
      </c>
      <c r="D3" s="14" t="s">
        <v>54</v>
      </c>
      <c r="E3" s="14" t="s">
        <v>55</v>
      </c>
      <c r="F3" s="14" t="s">
        <v>56</v>
      </c>
      <c r="G3" s="26" t="s">
        <v>57</v>
      </c>
      <c r="H3" s="27" t="s">
        <v>65</v>
      </c>
      <c r="I3" s="29"/>
      <c r="J3" s="31" t="s">
        <v>66</v>
      </c>
      <c r="K3" s="14" t="s">
        <v>67</v>
      </c>
    </row>
    <row r="4" s="1" customFormat="1" customHeight="1" spans="1:11">
      <c r="A4" s="15"/>
      <c r="B4" s="15"/>
      <c r="C4" s="16"/>
      <c r="D4" s="17"/>
      <c r="E4" s="17"/>
      <c r="F4" s="17"/>
      <c r="G4" s="28"/>
      <c r="H4" s="29" t="s">
        <v>65</v>
      </c>
      <c r="I4" s="29" t="s">
        <v>68</v>
      </c>
      <c r="J4" s="32"/>
      <c r="K4" s="17"/>
    </row>
    <row r="5" s="1" customFormat="1" customHeight="1" spans="1:11">
      <c r="A5" s="18">
        <v>1</v>
      </c>
      <c r="B5" s="18" t="s">
        <v>9</v>
      </c>
      <c r="C5" s="19" t="s">
        <v>8</v>
      </c>
      <c r="D5" s="20">
        <v>72400000</v>
      </c>
      <c r="E5" s="20">
        <v>36200000</v>
      </c>
      <c r="F5" s="20">
        <f t="shared" ref="F5:F22" si="0">D5-E5</f>
        <v>36200000</v>
      </c>
      <c r="G5" s="20">
        <v>1914119.48</v>
      </c>
      <c r="H5" s="20">
        <v>137962.91</v>
      </c>
      <c r="I5" s="20">
        <f>ROUND(1434788.66/1536715.95*H5,2)</f>
        <v>128812.11</v>
      </c>
      <c r="J5" s="20">
        <v>85597.1</v>
      </c>
      <c r="K5" s="20">
        <f>I5+J5</f>
        <v>214409.21</v>
      </c>
    </row>
    <row r="6" s="1" customFormat="1" customHeight="1" spans="1:11">
      <c r="A6" s="18">
        <v>2</v>
      </c>
      <c r="B6" s="18" t="s">
        <v>9</v>
      </c>
      <c r="C6" s="19" t="s">
        <v>11</v>
      </c>
      <c r="D6" s="20">
        <v>165000000</v>
      </c>
      <c r="E6" s="20">
        <v>70000000</v>
      </c>
      <c r="F6" s="20">
        <f t="shared" si="0"/>
        <v>95000000</v>
      </c>
      <c r="G6" s="20">
        <v>4223440.24</v>
      </c>
      <c r="H6" s="20"/>
      <c r="I6" s="20"/>
      <c r="J6" s="20">
        <v>600000</v>
      </c>
      <c r="K6" s="20">
        <f t="shared" ref="K6:K22" si="1">I6+J6</f>
        <v>600000</v>
      </c>
    </row>
    <row r="7" s="1" customFormat="1" customHeight="1" spans="1:11">
      <c r="A7" s="18">
        <v>3</v>
      </c>
      <c r="B7" s="18" t="s">
        <v>9</v>
      </c>
      <c r="C7" s="19" t="s">
        <v>13</v>
      </c>
      <c r="D7" s="20">
        <v>34000000</v>
      </c>
      <c r="E7" s="20">
        <v>14000000</v>
      </c>
      <c r="F7" s="20">
        <f t="shared" si="0"/>
        <v>20000000</v>
      </c>
      <c r="G7" s="20">
        <v>406241.73</v>
      </c>
      <c r="H7" s="20">
        <v>262304.21</v>
      </c>
      <c r="I7" s="20">
        <f t="shared" ref="I6:I22" si="2">ROUND(1434788.66/1536715.95*H7,2)</f>
        <v>244906.1</v>
      </c>
      <c r="J7" s="20">
        <v>71156.26</v>
      </c>
      <c r="K7" s="20">
        <f t="shared" si="1"/>
        <v>316062.36</v>
      </c>
    </row>
    <row r="8" s="1" customFormat="1" customHeight="1" spans="1:11">
      <c r="A8" s="18">
        <v>4</v>
      </c>
      <c r="B8" s="18" t="s">
        <v>9</v>
      </c>
      <c r="C8" s="19" t="s">
        <v>15</v>
      </c>
      <c r="D8" s="20">
        <v>59000000</v>
      </c>
      <c r="E8" s="20">
        <v>37000000</v>
      </c>
      <c r="F8" s="20">
        <f t="shared" si="0"/>
        <v>22000000</v>
      </c>
      <c r="G8" s="20">
        <v>1557821.39</v>
      </c>
      <c r="H8" s="20">
        <v>233641.68</v>
      </c>
      <c r="I8" s="20">
        <f t="shared" si="2"/>
        <v>218144.7</v>
      </c>
      <c r="J8" s="20">
        <v>268045.84</v>
      </c>
      <c r="K8" s="20">
        <f t="shared" si="1"/>
        <v>486190.54</v>
      </c>
    </row>
    <row r="9" s="2" customFormat="1" customHeight="1" spans="1:11">
      <c r="A9" s="18">
        <v>5</v>
      </c>
      <c r="B9" s="18" t="s">
        <v>9</v>
      </c>
      <c r="C9" s="19" t="s">
        <v>18</v>
      </c>
      <c r="D9" s="20">
        <v>14960000</v>
      </c>
      <c r="E9" s="20">
        <v>7490000</v>
      </c>
      <c r="F9" s="20">
        <f t="shared" si="0"/>
        <v>7470000</v>
      </c>
      <c r="G9" s="20">
        <v>579818.33</v>
      </c>
      <c r="H9" s="20">
        <v>64442.19</v>
      </c>
      <c r="I9" s="20">
        <f t="shared" si="2"/>
        <v>60167.87</v>
      </c>
      <c r="J9" s="20">
        <v>65677.95</v>
      </c>
      <c r="K9" s="20">
        <f t="shared" si="1"/>
        <v>125845.82</v>
      </c>
    </row>
    <row r="10" s="1" customFormat="1" customHeight="1" spans="1:11">
      <c r="A10" s="18">
        <v>6</v>
      </c>
      <c r="B10" s="18" t="s">
        <v>9</v>
      </c>
      <c r="C10" s="19" t="s">
        <v>20</v>
      </c>
      <c r="D10" s="20">
        <v>10000000</v>
      </c>
      <c r="E10" s="20"/>
      <c r="F10" s="20">
        <f t="shared" si="0"/>
        <v>10000000</v>
      </c>
      <c r="G10" s="20">
        <v>167294.18</v>
      </c>
      <c r="H10" s="20">
        <v>139301.67</v>
      </c>
      <c r="I10" s="20">
        <f t="shared" si="2"/>
        <v>130062.07</v>
      </c>
      <c r="J10" s="20">
        <v>13440.63</v>
      </c>
      <c r="K10" s="20">
        <f t="shared" si="1"/>
        <v>143502.7</v>
      </c>
    </row>
    <row r="11" s="1" customFormat="1" customHeight="1" spans="1:11">
      <c r="A11" s="18">
        <v>7</v>
      </c>
      <c r="B11" s="18" t="s">
        <v>9</v>
      </c>
      <c r="C11" s="19" t="s">
        <v>22</v>
      </c>
      <c r="D11" s="20">
        <v>12500000</v>
      </c>
      <c r="E11" s="20">
        <v>2000000</v>
      </c>
      <c r="F11" s="20">
        <f t="shared" si="0"/>
        <v>10500000</v>
      </c>
      <c r="G11" s="20">
        <v>262525.85</v>
      </c>
      <c r="H11" s="20">
        <v>133543.75</v>
      </c>
      <c r="I11" s="20">
        <f t="shared" si="2"/>
        <v>124686.06</v>
      </c>
      <c r="J11" s="20">
        <v>34260.42</v>
      </c>
      <c r="K11" s="20">
        <f t="shared" si="1"/>
        <v>158946.48</v>
      </c>
    </row>
    <row r="12" s="1" customFormat="1" customHeight="1" spans="1:11">
      <c r="A12" s="18">
        <v>8</v>
      </c>
      <c r="B12" s="18" t="s">
        <v>25</v>
      </c>
      <c r="C12" s="19" t="s">
        <v>24</v>
      </c>
      <c r="D12" s="20">
        <v>19990000</v>
      </c>
      <c r="E12" s="20">
        <v>19990000</v>
      </c>
      <c r="F12" s="20">
        <f t="shared" si="0"/>
        <v>0</v>
      </c>
      <c r="G12" s="20">
        <v>572534.59</v>
      </c>
      <c r="H12" s="20">
        <v>41876.02</v>
      </c>
      <c r="I12" s="20">
        <f t="shared" si="2"/>
        <v>39098.47</v>
      </c>
      <c r="J12" s="20"/>
      <c r="K12" s="20">
        <f t="shared" si="1"/>
        <v>39098.47</v>
      </c>
    </row>
    <row r="13" s="1" customFormat="1" customHeight="1" spans="1:11">
      <c r="A13" s="18">
        <v>9</v>
      </c>
      <c r="B13" s="18" t="s">
        <v>25</v>
      </c>
      <c r="C13" s="19" t="s">
        <v>27</v>
      </c>
      <c r="D13" s="20">
        <v>4026000</v>
      </c>
      <c r="E13" s="20">
        <v>726000</v>
      </c>
      <c r="F13" s="20">
        <f t="shared" si="0"/>
        <v>3300000</v>
      </c>
      <c r="G13" s="20">
        <v>59537.06</v>
      </c>
      <c r="H13" s="20">
        <v>32316.73</v>
      </c>
      <c r="I13" s="20">
        <f t="shared" si="2"/>
        <v>30173.23</v>
      </c>
      <c r="J13" s="20"/>
      <c r="K13" s="20">
        <f t="shared" si="1"/>
        <v>30173.23</v>
      </c>
    </row>
    <row r="14" s="1" customFormat="1" customHeight="1" spans="1:11">
      <c r="A14" s="18">
        <v>10</v>
      </c>
      <c r="B14" s="18" t="s">
        <v>25</v>
      </c>
      <c r="C14" s="19" t="s">
        <v>29</v>
      </c>
      <c r="D14" s="20">
        <v>3000000</v>
      </c>
      <c r="E14" s="20"/>
      <c r="F14" s="20">
        <f t="shared" si="0"/>
        <v>3000000</v>
      </c>
      <c r="G14" s="20">
        <v>35333.34</v>
      </c>
      <c r="H14" s="20">
        <v>17250</v>
      </c>
      <c r="I14" s="20">
        <f t="shared" si="2"/>
        <v>16105.84</v>
      </c>
      <c r="J14" s="20"/>
      <c r="K14" s="20">
        <f t="shared" si="1"/>
        <v>16105.84</v>
      </c>
    </row>
    <row r="15" s="1" customFormat="1" customHeight="1" spans="1:11">
      <c r="A15" s="18">
        <v>11</v>
      </c>
      <c r="B15" s="18" t="s">
        <v>25</v>
      </c>
      <c r="C15" s="19" t="s">
        <v>31</v>
      </c>
      <c r="D15" s="20">
        <v>20245000</v>
      </c>
      <c r="E15" s="20">
        <v>4050000</v>
      </c>
      <c r="F15" s="20">
        <f t="shared" si="0"/>
        <v>16195000</v>
      </c>
      <c r="G15" s="20">
        <v>511907.87</v>
      </c>
      <c r="H15" s="20">
        <v>291672.77</v>
      </c>
      <c r="I15" s="20">
        <v>272326.68</v>
      </c>
      <c r="J15" s="20"/>
      <c r="K15" s="20">
        <f t="shared" si="1"/>
        <v>272326.68</v>
      </c>
    </row>
    <row r="16" s="1" customFormat="1" customHeight="1" spans="1:11">
      <c r="A16" s="18">
        <v>12</v>
      </c>
      <c r="B16" s="18" t="s">
        <v>25</v>
      </c>
      <c r="C16" s="19" t="s">
        <v>33</v>
      </c>
      <c r="D16" s="20">
        <v>4000000</v>
      </c>
      <c r="E16" s="20">
        <v>2000000</v>
      </c>
      <c r="F16" s="20">
        <f t="shared" si="0"/>
        <v>2000000</v>
      </c>
      <c r="G16" s="20">
        <v>114644.4</v>
      </c>
      <c r="H16" s="20">
        <v>29516.68</v>
      </c>
      <c r="I16" s="20">
        <f t="shared" si="2"/>
        <v>27558.9</v>
      </c>
      <c r="J16" s="20"/>
      <c r="K16" s="20">
        <f t="shared" si="1"/>
        <v>27558.9</v>
      </c>
    </row>
    <row r="17" s="1" customFormat="1" customHeight="1" spans="1:11">
      <c r="A17" s="18">
        <v>13</v>
      </c>
      <c r="B17" s="18" t="s">
        <v>25</v>
      </c>
      <c r="C17" s="19" t="s">
        <v>35</v>
      </c>
      <c r="D17" s="20">
        <v>7046000</v>
      </c>
      <c r="E17" s="20">
        <v>995000</v>
      </c>
      <c r="F17" s="20">
        <f t="shared" si="0"/>
        <v>6051000</v>
      </c>
      <c r="G17" s="20">
        <v>69322.06</v>
      </c>
      <c r="H17" s="20">
        <v>52325.05</v>
      </c>
      <c r="I17" s="20">
        <f t="shared" si="2"/>
        <v>48854.43</v>
      </c>
      <c r="J17" s="20"/>
      <c r="K17" s="20">
        <f t="shared" si="1"/>
        <v>48854.43</v>
      </c>
    </row>
    <row r="18" s="3" customFormat="1" customHeight="1" spans="1:11">
      <c r="A18" s="18">
        <v>14</v>
      </c>
      <c r="B18" s="21" t="s">
        <v>25</v>
      </c>
      <c r="C18" s="19" t="s">
        <v>37</v>
      </c>
      <c r="D18" s="20">
        <v>1000000</v>
      </c>
      <c r="E18" s="30"/>
      <c r="F18" s="20">
        <f t="shared" si="0"/>
        <v>1000000</v>
      </c>
      <c r="G18" s="30">
        <v>13322.23</v>
      </c>
      <c r="H18" s="30">
        <v>6325</v>
      </c>
      <c r="I18" s="20">
        <f t="shared" si="2"/>
        <v>5905.48</v>
      </c>
      <c r="J18" s="30"/>
      <c r="K18" s="20">
        <f t="shared" si="1"/>
        <v>5905.48</v>
      </c>
    </row>
    <row r="19" s="1" customFormat="1" customHeight="1" spans="1:11">
      <c r="A19" s="18">
        <v>15</v>
      </c>
      <c r="B19" s="18" t="s">
        <v>25</v>
      </c>
      <c r="C19" s="19" t="s">
        <v>39</v>
      </c>
      <c r="D19" s="20">
        <v>5290000</v>
      </c>
      <c r="E19" s="20">
        <v>1820000</v>
      </c>
      <c r="F19" s="20">
        <f t="shared" si="0"/>
        <v>3470000</v>
      </c>
      <c r="G19" s="20">
        <v>100174.04</v>
      </c>
      <c r="H19" s="20">
        <v>77993.54</v>
      </c>
      <c r="I19" s="20">
        <f t="shared" si="2"/>
        <v>72820.38</v>
      </c>
      <c r="J19" s="20"/>
      <c r="K19" s="20">
        <f t="shared" si="1"/>
        <v>72820.38</v>
      </c>
    </row>
    <row r="20" s="1" customFormat="1" customHeight="1" spans="1:11">
      <c r="A20" s="18">
        <v>16</v>
      </c>
      <c r="B20" s="18" t="s">
        <v>25</v>
      </c>
      <c r="C20" s="19" t="s">
        <v>41</v>
      </c>
      <c r="D20" s="20">
        <v>1180000</v>
      </c>
      <c r="E20" s="20"/>
      <c r="F20" s="20">
        <f t="shared" si="0"/>
        <v>1180000</v>
      </c>
      <c r="G20" s="20">
        <v>3113.89</v>
      </c>
      <c r="H20" s="20">
        <v>2827.08</v>
      </c>
      <c r="I20" s="20">
        <f t="shared" si="2"/>
        <v>2639.57</v>
      </c>
      <c r="J20" s="20"/>
      <c r="K20" s="20">
        <f t="shared" si="1"/>
        <v>2639.57</v>
      </c>
    </row>
    <row r="21" s="1" customFormat="1" customHeight="1" spans="1:11">
      <c r="A21" s="18">
        <v>17</v>
      </c>
      <c r="B21" s="18" t="s">
        <v>25</v>
      </c>
      <c r="C21" s="19" t="s">
        <v>43</v>
      </c>
      <c r="D21" s="20">
        <v>3000000</v>
      </c>
      <c r="E21" s="20"/>
      <c r="F21" s="20">
        <f t="shared" si="0"/>
        <v>3000000</v>
      </c>
      <c r="G21" s="20">
        <v>8516.67</v>
      </c>
      <c r="H21" s="20">
        <v>8050</v>
      </c>
      <c r="I21" s="20">
        <f t="shared" si="2"/>
        <v>7516.06</v>
      </c>
      <c r="J21" s="20"/>
      <c r="K21" s="20">
        <f t="shared" si="1"/>
        <v>7516.06</v>
      </c>
    </row>
    <row r="22" s="1" customFormat="1" customHeight="1" spans="1:11">
      <c r="A22" s="18">
        <v>18</v>
      </c>
      <c r="B22" s="18" t="s">
        <v>9</v>
      </c>
      <c r="C22" s="19" t="s">
        <v>45</v>
      </c>
      <c r="D22" s="20">
        <v>2000000</v>
      </c>
      <c r="E22" s="20"/>
      <c r="F22" s="20">
        <f t="shared" si="0"/>
        <v>2000000</v>
      </c>
      <c r="G22" s="20">
        <v>5677.78</v>
      </c>
      <c r="H22" s="20">
        <v>5366.67</v>
      </c>
      <c r="I22" s="20">
        <f t="shared" si="2"/>
        <v>5010.71</v>
      </c>
      <c r="J22" s="20"/>
      <c r="K22" s="20">
        <f t="shared" si="1"/>
        <v>5010.71</v>
      </c>
    </row>
    <row r="23" s="4" customFormat="1" customHeight="1" spans="1:11">
      <c r="A23" s="22"/>
      <c r="B23" s="22"/>
      <c r="C23" s="23" t="s">
        <v>62</v>
      </c>
      <c r="D23" s="24">
        <f t="shared" ref="D23:K23" si="3">SUM(D5:D22)</f>
        <v>438637000</v>
      </c>
      <c r="E23" s="24">
        <f t="shared" si="3"/>
        <v>196271000</v>
      </c>
      <c r="F23" s="24">
        <f t="shared" si="3"/>
        <v>242366000</v>
      </c>
      <c r="G23" s="24">
        <f t="shared" si="3"/>
        <v>10605345.13</v>
      </c>
      <c r="H23" s="24">
        <f t="shared" si="3"/>
        <v>1536715.95</v>
      </c>
      <c r="I23" s="24">
        <f t="shared" si="3"/>
        <v>1434788.66</v>
      </c>
      <c r="J23" s="24">
        <f t="shared" si="3"/>
        <v>1138178.2</v>
      </c>
      <c r="K23" s="24">
        <f t="shared" si="3"/>
        <v>2572966.86</v>
      </c>
    </row>
    <row r="24" s="1" customFormat="1" customHeight="1" spans="1:11">
      <c r="A24" s="18">
        <v>1</v>
      </c>
      <c r="B24" s="18" t="s">
        <v>46</v>
      </c>
      <c r="C24" s="25" t="s">
        <v>47</v>
      </c>
      <c r="D24" s="20"/>
      <c r="E24" s="20"/>
      <c r="F24" s="20"/>
      <c r="G24" s="20"/>
      <c r="H24" s="20"/>
      <c r="I24" s="20"/>
      <c r="J24" s="20"/>
      <c r="K24" s="20"/>
    </row>
    <row r="25" s="2" customFormat="1" customHeight="1" spans="1:11">
      <c r="A25" s="18">
        <v>2</v>
      </c>
      <c r="B25" s="18" t="s">
        <v>69</v>
      </c>
      <c r="C25" s="19" t="s">
        <v>49</v>
      </c>
      <c r="D25" s="20"/>
      <c r="E25" s="20"/>
      <c r="F25" s="20"/>
      <c r="G25" s="20"/>
      <c r="H25" s="20"/>
      <c r="I25" s="20"/>
      <c r="J25" s="20"/>
      <c r="K25" s="20"/>
    </row>
    <row r="26" s="1" customFormat="1" customHeight="1" spans="1:11">
      <c r="A26" s="18">
        <v>3</v>
      </c>
      <c r="B26" s="18" t="s">
        <v>69</v>
      </c>
      <c r="C26" s="19" t="s">
        <v>50</v>
      </c>
      <c r="D26" s="20"/>
      <c r="E26" s="20"/>
      <c r="F26" s="20"/>
      <c r="G26" s="20"/>
      <c r="H26" s="20"/>
      <c r="I26" s="20"/>
      <c r="J26" s="20"/>
      <c r="K26" s="20"/>
    </row>
  </sheetData>
  <mergeCells count="11"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A1:K2"/>
  </mergeCells>
  <pageMargins left="0.708333333333333" right="0.511805555555556" top="1" bottom="0.747916666666667" header="0.5" footer="0.472222222222222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表八</vt:lpstr>
      <vt:lpstr>省-按报告汇总-同比下降</vt:lpstr>
      <vt:lpstr>省、市同比下降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2023-11-30T11:09:00Z</dcterms:created>
  <dcterms:modified xsi:type="dcterms:W3CDTF">2026-06-16T15:40:33Z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581EC7DA03F2AC47ACB52F6AEA94BE2D</vt:lpwstr>
  </property>
  <property fmtid="{D5CDD505-2E9C-101B-9397-08002B2CF9AE}" pid="4" name="CalculationRule">
    <vt:i4>0</vt:i4>
  </property>
</Properties>
</file>